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2020\Отчеты\1-ДО\"/>
    </mc:Choice>
  </mc:AlternateContent>
  <bookViews>
    <workbookView xWindow="360" yWindow="45" windowWidth="18420" windowHeight="11640" tabRatio="922" activeTab="9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52511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41" i="12" l="1"/>
  <c r="E441" i="12" s="1"/>
  <c r="H438" i="12"/>
  <c r="E438" i="12" s="1"/>
  <c r="H411" i="12"/>
  <c r="E411" i="12" s="1"/>
  <c r="H114" i="12"/>
  <c r="E114" i="12" s="1"/>
  <c r="H105" i="12"/>
  <c r="E105" i="12" s="1"/>
  <c r="H14" i="12"/>
  <c r="E14" i="12" s="1"/>
  <c r="H450" i="12"/>
  <c r="E450" i="12" s="1"/>
  <c r="H123" i="12"/>
  <c r="E123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<sst xmlns="http://schemas.openxmlformats.org/spreadsheetml/2006/main" count="776" uniqueCount="737">
  <si>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</si>
  <si>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</si>
  <si>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</si>
  <si>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</si>
  <si>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</si>
  <si>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</si>
  <si>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</si>
  <si>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</si>
  <si>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</si>
  <si>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</si>
  <si>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</si>
  <si>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</si>
  <si>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</si>
  <si>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</si>
  <si>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</si>
  <si>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</si>
  <si>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</si>
  <si>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</si>
  <si>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</si>
  <si>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</si>
  <si>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</si>
  <si>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</si>
  <si>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</si>
  <si>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</si>
  <si>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</si>
  <si>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</si>
  <si>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</si>
  <si>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</si>
  <si>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</si>
  <si>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</si>
  <si>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</si>
  <si>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</si>
  <si>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</si>
  <si>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</si>
  <si>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</si>
  <si>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</si>
  <si>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</si>
  <si>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</si>
  <si>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</si>
  <si>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</si>
  <si>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</si>
  <si>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</si>
  <si>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</si>
  <si>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</si>
  <si>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</si>
  <si>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</si>
  <si>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</si>
  <si>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</si>
  <si>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</si>
  <si>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</si>
  <si>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</si>
  <si>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</si>
  <si>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</si>
  <si>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</si>
  <si>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</si>
  <si>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</si>
  <si>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</si>
  <si>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</si>
  <si>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</si>
  <si>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</si>
  <si>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</si>
  <si>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</si>
  <si>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</si>
  <si>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</si>
  <si>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</si>
  <si>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</si>
  <si>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</si>
  <si>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</si>
  <si>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</si>
  <si>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</si>
  <si>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</si>
  <si>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</si>
  <si>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</si>
  <si>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</si>
  <si>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</si>
  <si>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</si>
  <si>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</si>
  <si>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</si>
  <si>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</si>
  <si>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</si>
  <si>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</si>
  <si>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</si>
  <si>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</si>
  <si>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</si>
  <si>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</si>
  <si>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</si>
  <si>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</si>
  <si>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</si>
  <si>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</si>
  <si>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</si>
  <si>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</si>
  <si>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</si>
  <si>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</si>
  <si>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</si>
  <si>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</si>
  <si>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</si>
  <si>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</si>
  <si>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</si>
  <si>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</si>
  <si>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</si>
  <si>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</si>
  <si>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</si>
  <si>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</si>
  <si>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</si>
  <si>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</si>
  <si>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</si>
  <si>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</si>
  <si>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</si>
  <si>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</si>
  <si>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</si>
  <si>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</si>
  <si>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</si>
  <si>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</si>
  <si>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</si>
  <si>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</si>
  <si>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</si>
  <si>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</si>
  <si>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</si>
  <si>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</si>
  <si>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</si>
  <si>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</si>
  <si>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</si>
  <si>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</si>
  <si>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</si>
  <si>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</si>
  <si>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</si>
  <si>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</si>
  <si>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</si>
  <si>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</si>
  <si>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</si>
  <si>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</si>
  <si>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</si>
  <si>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</si>
  <si>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</si>
  <si>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</si>
  <si>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</si>
  <si>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</si>
  <si>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</si>
  <si>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</si>
  <si>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</si>
  <si>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</si>
  <si>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</si>
  <si>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</si>
  <si>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</si>
  <si>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</si>
  <si>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</si>
  <si>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</si>
  <si>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</si>
  <si>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</si>
  <si>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</si>
  <si>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</si>
  <si>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</si>
  <si>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</si>
  <si>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</si>
  <si>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</si>
  <si>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</si>
  <si>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</si>
  <si>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</si>
  <si>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</si>
  <si>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</si>
  <si>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</si>
  <si>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</si>
  <si>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</si>
  <si>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</si>
  <si>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</si>
  <si>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</si>
  <si>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</si>
  <si>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</si>
  <si>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</si>
  <si>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</si>
  <si>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</si>
  <si>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</si>
  <si>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</si>
  <si>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</si>
  <si>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</si>
  <si>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</si>
  <si>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</si>
  <si>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</si>
  <si>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</si>
  <si>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</si>
  <si>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</si>
  <si>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</si>
  <si>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</si>
  <si>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</si>
  <si>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</si>
  <si>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</si>
  <si>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</si>
  <si>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</si>
  <si>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</si>
  <si>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</si>
  <si>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</si>
  <si>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</si>
  <si>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</si>
  <si>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</si>
  <si>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</si>
  <si>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</si>
  <si>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</si>
  <si>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</si>
  <si>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</si>
  <si>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</si>
  <si>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</si>
  <si>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</si>
  <si>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</si>
  <si>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</si>
  <si>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</si>
  <si>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</si>
  <si>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</si>
  <si>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</si>
  <si>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</si>
  <si>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</si>
  <si>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</si>
  <si>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</si>
  <si>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</si>
  <si>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</si>
  <si>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</si>
  <si>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</si>
  <si>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</si>
  <si>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</si>
  <si>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</si>
  <si>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</si>
  <si>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</si>
  <si>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</si>
  <si>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</si>
  <si>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</si>
  <si>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</si>
  <si>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</si>
  <si>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</si>
  <si>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</si>
  <si>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</si>
  <si>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</si>
  <si>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</si>
  <si>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</si>
  <si>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</si>
  <si>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</si>
  <si>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</si>
  <si>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</si>
  <si>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</si>
  <si>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</si>
  <si>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</si>
  <si>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</si>
  <si>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</si>
  <si>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</si>
  <si>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</si>
  <si>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</si>
  <si>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</si>
  <si>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</si>
  <si>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</si>
  <si>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</si>
  <si>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</si>
  <si>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</si>
  <si>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</si>
  <si>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</si>
  <si>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</si>
  <si>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</si>
  <si>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</si>
  <si>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</si>
  <si>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</si>
  <si>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</si>
  <si>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</si>
  <si>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</si>
  <si>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</si>
  <si>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</si>
  <si>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</si>
  <si>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</si>
  <si>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</si>
  <si>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</si>
  <si>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</si>
  <si>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</si>
  <si>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</si>
  <si>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</si>
  <si>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</si>
  <si>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</si>
  <si>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</si>
  <si>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</si>
  <si>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</si>
  <si>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</si>
  <si>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</si>
  <si>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</si>
  <si>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</si>
  <si>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</si>
  <si>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</si>
  <si>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</si>
  <si>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</si>
  <si>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</si>
  <si>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</si>
  <si>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</si>
  <si>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</si>
  <si>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</si>
  <si>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</si>
  <si>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</si>
  <si>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</si>
  <si>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</si>
  <si>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</si>
  <si>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</si>
  <si>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</si>
  <si>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</si>
  <si>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</si>
  <si>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</si>
  <si>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</si>
  <si>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</si>
  <si>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</si>
  <si>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</si>
  <si>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</si>
  <si>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</si>
  <si>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</si>
  <si>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</si>
  <si>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</si>
  <si>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</si>
  <si>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</si>
  <si>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</si>
  <si>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</si>
  <si>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</si>
  <si>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</si>
  <si>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</si>
  <si>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</si>
  <si>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</si>
  <si>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</si>
  <si>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</si>
  <si>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</si>
  <si>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</si>
  <si>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</si>
  <si>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</si>
  <si>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</si>
  <si>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</si>
  <si>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</si>
  <si>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</si>
  <si>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</si>
  <si>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</si>
  <si>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</si>
  <si>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</si>
  <si>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</si>
  <si>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</si>
  <si>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</si>
  <si>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</si>
  <si>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</si>
  <si>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</si>
  <si>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</si>
  <si>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</si>
  <si>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</si>
  <si>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</si>
  <si>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</si>
  <si>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</si>
  <si>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</si>
  <si>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</si>
  <si>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</si>
  <si>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</si>
  <si>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</si>
  <si>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</si>
  <si>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</si>
  <si>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</si>
  <si>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</si>
  <si>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</si>
  <si>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</si>
  <si>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</si>
  <si>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</si>
  <si>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</si>
  <si>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</si>
  <si>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</si>
  <si>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</si>
  <si>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</si>
  <si>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</si>
  <si>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</si>
  <si>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</si>
  <si>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</si>
  <si>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</si>
  <si>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</si>
  <si>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</si>
  <si>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</si>
  <si>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</si>
  <si>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</si>
  <si>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</si>
  <si>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</si>
  <si>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</si>
  <si>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</si>
  <si>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</si>
  <si>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</si>
  <si>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</si>
  <si>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</si>
  <si>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</si>
  <si>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</si>
  <si>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</si>
  <si>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</si>
  <si>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</si>
  <si>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</si>
  <si>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</si>
  <si>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</si>
  <si>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</si>
  <si>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</si>
  <si>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</si>
  <si>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</si>
  <si>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</si>
  <si>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</si>
  <si>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</si>
  <si>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</si>
  <si>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</si>
  <si>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</si>
  <si>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</si>
  <si>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</si>
  <si>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</si>
  <si>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</si>
  <si>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</si>
  <si>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</si>
  <si>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</si>
  <si>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</si>
  <si>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</si>
  <si>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</si>
  <si>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</si>
  <si>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</si>
  <si>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</si>
  <si>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</si>
  <si>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</si>
  <si>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</si>
  <si>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</si>
  <si>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</si>
  <si>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</si>
  <si>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</si>
  <si>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</si>
  <si>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</si>
  <si>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</si>
  <si>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</si>
  <si>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</si>
  <si>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</si>
  <si>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</si>
  <si>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</si>
  <si>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</si>
  <si>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</si>
  <si>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</si>
  <si>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</si>
  <si>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</si>
  <si>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</si>
  <si>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</si>
  <si>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</si>
  <si>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</si>
  <si>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</si>
  <si>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</si>
  <si>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</si>
  <si>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</si>
  <si>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</si>
  <si>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</si>
  <si>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</si>
  <si>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</si>
  <si>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</si>
  <si>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</si>
  <si>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</si>
  <si>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</si>
  <si>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</si>
  <si>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</si>
  <si>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</si>
  <si>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</si>
  <si>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</si>
  <si>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</si>
  <si>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</si>
  <si>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</si>
  <si>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</si>
  <si>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</si>
  <si>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</si>
  <si>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</si>
  <si>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</si>
  <si>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</si>
  <si>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</si>
  <si>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</si>
  <si>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</si>
  <si>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</si>
  <si>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</si>
  <si>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</si>
  <si>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</si>
  <si>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</si>
  <si>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</si>
  <si>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</si>
  <si>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</si>
  <si>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</si>
  <si>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</si>
  <si>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</si>
  <si>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</si>
  <si>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</si>
  <si>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</si>
  <si>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</si>
  <si>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</si>
  <si>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</si>
  <si>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</si>
  <si>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</si>
  <si>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</si>
  <si>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</si>
  <si>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</si>
  <si>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</si>
  <si>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</si>
  <si>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</si>
  <si>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</si>
  <si>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</si>
  <si>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</si>
  <si>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</si>
  <si>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</si>
  <si>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</si>
  <si>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</si>
  <si>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</si>
  <si>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</si>
  <si>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</si>
  <si>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</si>
  <si>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</si>
  <si>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</si>
  <si>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</si>
  <si>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</si>
  <si>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</si>
  <si>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</si>
  <si>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</si>
  <si>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</si>
  <si>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</si>
  <si>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</si>
  <si>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</si>
  <si>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</si>
  <si>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</si>
  <si>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</si>
  <si>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</si>
  <si>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</si>
  <si>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</si>
  <si>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</si>
  <si>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</si>
  <si>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</si>
  <si>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</si>
  <si>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</si>
  <si>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</si>
  <si>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</si>
  <si>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</si>
  <si>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</si>
  <si>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</si>
  <si>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</si>
  <si>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</si>
  <si>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</si>
  <si>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</si>
  <si>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</si>
  <si>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</si>
  <si>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</si>
  <si>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</si>
  <si>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</si>
  <si>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</si>
  <si>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</si>
  <si>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</si>
  <si>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</si>
  <si>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</si>
  <si>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</si>
  <si>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</si>
  <si>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</si>
  <si>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</si>
  <si>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</si>
  <si>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</si>
  <si>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</si>
  <si>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</si>
  <si>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</si>
  <si>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</si>
  <si>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</si>
  <si>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</si>
  <si>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</si>
  <si>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</si>
  <si>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</si>
  <si>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</si>
  <si>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</si>
  <si>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</si>
  <si>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</si>
  <si>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</si>
  <si>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</si>
  <si>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</si>
  <si>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</si>
  <si>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</si>
  <si>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</si>
  <si>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</si>
  <si>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</si>
  <si>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</si>
  <si>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</si>
  <si>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</si>
  <si>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</si>
  <si>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</si>
  <si>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</si>
  <si>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</si>
  <si>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</si>
  <si>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</si>
  <si>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</si>
  <si>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</si>
  <si>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</si>
  <si>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</si>
  <si>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</si>
  <si>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</si>
  <si>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</si>
  <si>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</si>
  <si>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</si>
  <si>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</si>
  <si>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</si>
  <si>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</si>
  <si>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</si>
  <si>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</si>
  <si>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</si>
  <si>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</si>
  <si>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</si>
  <si>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</si>
  <si>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</si>
  <si>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</si>
  <si>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</si>
  <si>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</si>
  <si>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</si>
  <si>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</si>
  <si>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</si>
  <si>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</si>
  <si>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</si>
  <si>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</si>
  <si>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</si>
  <si>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</si>
  <si>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</si>
  <si>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</si>
  <si>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</si>
  <si>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</si>
  <si>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</si>
  <si>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</si>
  <si>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</si>
  <si>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</si>
  <si>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</si>
  <si>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</si>
  <si>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</si>
  <si>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</si>
  <si>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</si>
  <si>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</si>
  <si>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</si>
  <si>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</si>
  <si>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</si>
  <si>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</si>
  <si>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</si>
  <si>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</si>
  <si>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</si>
  <si>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</si>
  <si>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</si>
  <si>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</si>
  <si>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</si>
  <si>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</si>
  <si>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</si>
  <si>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</si>
  <si>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</si>
  <si>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</si>
  <si>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</si>
  <si>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</si>
  <si>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</si>
  <si>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</si>
  <si>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</si>
  <si>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</si>
  <si>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</si>
  <si>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</si>
  <si>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</si>
  <si>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</si>
  <si>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</si>
  <si>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</si>
  <si>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</si>
  <si>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</si>
  <si>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</si>
  <si>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</si>
  <si>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</si>
  <si>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</si>
  <si>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</si>
  <si>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</si>
  <si>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</si>
  <si>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</si>
  <si>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</si>
  <si>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</si>
  <si>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</si>
  <si>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</si>
  <si>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</si>
  <si>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</si>
  <si>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</si>
  <si>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</si>
  <si>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</si>
  <si>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</si>
  <si>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</si>
  <si>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</si>
  <si>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</si>
  <si>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</si>
  <si>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</si>
  <si>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</si>
  <si>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</si>
  <si>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</si>
  <si>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</si>
  <si>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</si>
  <si>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</si>
  <si>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</si>
  <si>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</si>
  <si>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</si>
  <si>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</si>
  <si>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</si>
  <si>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</si>
  <si>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</si>
  <si>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</si>
  <si>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</si>
  <si>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</si>
  <si>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</si>
  <si>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</si>
  <si>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</si>
  <si>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</si>
  <si>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</si>
  <si>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</si>
  <si>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</si>
  <si>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</si>
  <si>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</si>
  <si>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</si>
  <si>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</si>
  <si>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</si>
  <si>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</si>
  <si>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</si>
  <si>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</si>
  <si>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</si>
  <si>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</si>
  <si>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</si>
  <si>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</si>
  <si>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</si>
  <si>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</si>
  <si>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</si>
  <si>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</si>
  <si>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</si>
  <si>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</si>
  <si>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</si>
  <si>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</si>
  <si>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</si>
  <si>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</si>
  <si>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</si>
  <si>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</si>
  <si>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</si>
  <si>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</si>
  <si>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</si>
  <si>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</si>
  <si>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</si>
  <si>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</si>
  <si>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</si>
  <si>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</si>
  <si>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</si>
  <si>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</si>
  <si>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</si>
  <si>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</si>
  <si>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</si>
  <si>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МБУ ДО ДЮСШ № 11</t>
  </si>
  <si>
    <t>153012, Россия Ивановская область город Иваново ул. Колотилова д. 41</t>
  </si>
  <si>
    <t>Директор</t>
  </si>
  <si>
    <t>Чернова Татьяна Алексеевна</t>
  </si>
  <si>
    <t>30-33-84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</si>
</sst>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[$-F800]dddd\,\ mmmm\ dd\,\ yyyy"/>
    <numFmt numFmtId="167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13" xfId="0" applyFont="1" applyBorder="1" applyAlignment="1">
      <alignment horizontal="center" vertical="center" wrapText="1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V38" sqref="V38:AQ38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121" t="s">
        <v>0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3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42" t="s">
        <v>1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4"/>
    </row>
    <row r="16" spans="1:87" ht="15" customHeight="1" thickBot="1" x14ac:dyDescent="0.25"/>
    <row r="17" spans="1:87" ht="15" customHeight="1" thickBot="1" x14ac:dyDescent="0.25">
      <c r="H17" s="118" t="s">
        <v>96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20"/>
    </row>
    <row r="18" spans="1:87" ht="20.100000000000001" customHeight="1" thickBot="1" x14ac:dyDescent="0.25"/>
    <row r="19" spans="1:87" ht="15" customHeight="1" x14ac:dyDescent="0.2">
      <c r="K19" s="145" t="s">
        <v>13</v>
      </c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7"/>
    </row>
    <row r="20" spans="1:87" ht="15" customHeight="1" thickBot="1" x14ac:dyDescent="0.25">
      <c r="K20" s="148" t="s">
        <v>2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24">
        <v>2020</v>
      </c>
      <c r="AR20" s="124"/>
      <c r="AS20" s="124"/>
      <c r="AT20" s="150" t="s">
        <v>3</v>
      </c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1"/>
    </row>
    <row r="21" spans="1:87" ht="20.100000000000001" customHeight="1" thickBot="1" x14ac:dyDescent="0.25"/>
    <row r="22" spans="1:87" ht="15.75" customHeight="1" thickBot="1" x14ac:dyDescent="0.25">
      <c r="A22" s="131" t="s">
        <v>4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3"/>
      <c r="AY22" s="118" t="s">
        <v>5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5"/>
      <c r="BP22" s="35"/>
      <c r="BR22" s="139" t="s">
        <v>12</v>
      </c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1"/>
    </row>
    <row r="23" spans="1:87" ht="15" customHeight="1" x14ac:dyDescent="0.2">
      <c r="A23" s="136" t="s">
        <v>68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8"/>
      <c r="AY23" s="100" t="s">
        <v>67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98" t="s">
        <v>95</v>
      </c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</row>
    <row r="24" spans="1:87" ht="39.950000000000003" customHeight="1" x14ac:dyDescent="0.2">
      <c r="A24" s="125" t="s">
        <v>69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7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</row>
    <row r="25" spans="1:87" ht="15" customHeight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30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</row>
    <row r="26" spans="1:87" ht="15.75" thickBot="1" x14ac:dyDescent="0.25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</row>
    <row r="27" spans="1:87" ht="15" customHeight="1" thickBo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8" t="s">
        <v>6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20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06" t="s">
        <v>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92" t="s">
        <v>732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3"/>
    </row>
    <row r="30" spans="1:87" customFormat="1" ht="15.95" customHeight="1" thickBot="1" x14ac:dyDescent="0.25">
      <c r="A30" s="106" t="s">
        <v>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  <c r="W30" s="108"/>
      <c r="X30" s="90" t="s">
        <v>733</v>
      </c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1"/>
    </row>
    <row r="31" spans="1:87" customFormat="1" ht="15.95" customHeight="1" thickBot="1" x14ac:dyDescent="0.25">
      <c r="A31" s="100" t="s">
        <v>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94" t="s">
        <v>10</v>
      </c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6"/>
    </row>
    <row r="32" spans="1:87" customForma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97" t="s">
        <v>11</v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9"/>
      <c r="AR32" s="100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2"/>
    </row>
    <row r="33" spans="1:87" customFormat="1" x14ac:dyDescent="0.2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97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9"/>
      <c r="AR33" s="100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2"/>
    </row>
    <row r="34" spans="1:87" customForma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97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9"/>
      <c r="AR34" s="100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2"/>
    </row>
    <row r="35" spans="1:87" customForma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97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9"/>
      <c r="AR35" s="100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2"/>
      <c r="BN35" s="100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2"/>
    </row>
    <row r="36" spans="1:87" customForma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97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9"/>
      <c r="AR36" s="100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3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5"/>
    </row>
    <row r="37" spans="1:87" customFormat="1" ht="13.5" thickBot="1" x14ac:dyDescent="0.25">
      <c r="A37" s="109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09">
        <v>2</v>
      </c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1"/>
      <c r="AR37" s="109">
        <v>3</v>
      </c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1"/>
      <c r="BN37" s="109">
        <v>4</v>
      </c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1"/>
    </row>
    <row r="38" spans="1:87" customFormat="1" ht="15" customHeight="1" thickBot="1" x14ac:dyDescent="0.25">
      <c r="A38" s="112">
        <v>609537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4"/>
      <c r="V38" s="87">
        <v>13700153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9"/>
      <c r="AR38" s="87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9"/>
      <c r="BN38" s="87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9"/>
    </row>
  </sheetData>
  <sheetProtection password="E2BC" sheet="1" objects="1" scenarios="1" selectLockedCells="1"/>
  <mergeCells count="35">
    <mergeCell ref="H12:CB12"/>
    <mergeCell ref="AQ20:AS20"/>
    <mergeCell ref="A24:AX24"/>
    <mergeCell ref="A25:AX25"/>
    <mergeCell ref="BO23:CI26"/>
    <mergeCell ref="A22:AX22"/>
    <mergeCell ref="AY22:BM22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26:AX26"/>
    <mergeCell ref="A27:AX27"/>
    <mergeCell ref="BS27:CE27"/>
    <mergeCell ref="BN37:CI37"/>
    <mergeCell ref="AR37:BM37"/>
    <mergeCell ref="A31:U36"/>
    <mergeCell ref="A29:W29"/>
    <mergeCell ref="V37:AQ37"/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8:AQ3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abSelected="1" topLeftCell="A17" workbookViewId="0">
      <selection activeCell="P24" sqref="P24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85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716</v>
      </c>
      <c r="Q19" s="1" t="s">
        <v>717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>
        <v>12448</v>
      </c>
      <c r="Q21" s="66"/>
    </row>
    <row r="22" spans="1:17" ht="15.75" x14ac:dyDescent="0.25">
      <c r="A22" s="3" t="s">
        <v>718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>
        <v>6731</v>
      </c>
      <c r="Q22" s="66"/>
    </row>
    <row r="23" spans="1:17" ht="15.75" x14ac:dyDescent="0.25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>
        <v>5155</v>
      </c>
      <c r="Q23" s="66"/>
    </row>
    <row r="24" spans="1:17" ht="25.5" x14ac:dyDescent="0.25">
      <c r="A24" s="7" t="s">
        <v>15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365</v>
      </c>
      <c r="Q24" s="66"/>
    </row>
    <row r="25" spans="1:17" ht="15.75" x14ac:dyDescent="0.25">
      <c r="A25" s="7" t="s">
        <v>16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2297</v>
      </c>
      <c r="Q25" s="66"/>
    </row>
    <row r="26" spans="1:17" ht="15.75" x14ac:dyDescent="0.25">
      <c r="A26" s="7" t="s">
        <v>17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  <c r="Q26" s="66"/>
    </row>
    <row r="27" spans="1:17" ht="15.75" x14ac:dyDescent="0.25">
      <c r="A27" s="7" t="s">
        <v>18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  <c r="Q27" s="66"/>
    </row>
    <row r="28" spans="1:17" ht="15.75" x14ac:dyDescent="0.25">
      <c r="A28" s="7" t="s">
        <v>19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2493</v>
      </c>
      <c r="Q28" s="66"/>
    </row>
    <row r="29" spans="1:17" ht="15.75" x14ac:dyDescent="0.25">
      <c r="A29" s="3" t="s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>
        <v>0</v>
      </c>
      <c r="Q29" s="66"/>
    </row>
    <row r="30" spans="1:17" ht="15.75" x14ac:dyDescent="0.25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>
        <v>1576</v>
      </c>
      <c r="Q30" s="66"/>
    </row>
    <row r="31" spans="1:17" ht="15.75" x14ac:dyDescent="0.25">
      <c r="A31" s="3" t="s">
        <v>719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>
        <v>1148</v>
      </c>
      <c r="Q31" s="66"/>
    </row>
    <row r="32" spans="1:17" ht="15.75" x14ac:dyDescent="0.25">
      <c r="A32" s="3" t="s">
        <v>723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>
        <v>94</v>
      </c>
      <c r="Q32" s="66"/>
    </row>
    <row r="33" spans="1:23" ht="15.75" x14ac:dyDescent="0.25">
      <c r="A33" s="3" t="s">
        <v>724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>
        <v>0</v>
      </c>
      <c r="Q33" s="66"/>
    </row>
    <row r="34" spans="1:23" ht="15.75" x14ac:dyDescent="0.25">
      <c r="A34" s="3" t="s">
        <v>725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>
        <v>498</v>
      </c>
      <c r="Q34" s="66"/>
    </row>
    <row r="35" spans="1:23" ht="15.75" x14ac:dyDescent="0.25">
      <c r="A35" s="3" t="s">
        <v>726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>
        <v>0</v>
      </c>
      <c r="Q35" s="66"/>
    </row>
    <row r="36" spans="1:23" ht="15.75" x14ac:dyDescent="0.25">
      <c r="A36" s="3" t="s">
        <v>727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>
        <v>459</v>
      </c>
      <c r="Q36" s="66"/>
    </row>
    <row r="37" spans="1:23" ht="15.75" x14ac:dyDescent="0.25">
      <c r="A37" s="3" t="s">
        <v>728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>
        <v>97</v>
      </c>
      <c r="Q37" s="66"/>
    </row>
    <row r="38" spans="1:23" ht="15.75" x14ac:dyDescent="0.25">
      <c r="A38" s="3" t="s">
        <v>720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/>
      <c r="Q38" s="66"/>
    </row>
    <row r="39" spans="1:23" ht="15.75" x14ac:dyDescent="0.25">
      <c r="A39" s="3" t="s">
        <v>721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>
        <v>4569</v>
      </c>
      <c r="Q39" s="66"/>
    </row>
    <row r="40" spans="1:23" ht="15.75" x14ac:dyDescent="0.25">
      <c r="A40" s="3" t="s">
        <v>722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3" s="5" customFormat="1" ht="38.25" customHeight="1" x14ac:dyDescent="0.2">
      <c r="A44" s="163" t="s">
        <v>730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</row>
    <row r="45" spans="1:23" s="5" customFormat="1" ht="15.75" x14ac:dyDescent="0.2">
      <c r="A45" s="164" t="s">
        <v>731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2" t="s">
        <v>734</v>
      </c>
      <c r="Q45" s="162"/>
      <c r="S45" s="162" t="s">
        <v>735</v>
      </c>
      <c r="T45" s="162"/>
      <c r="U45" s="162"/>
      <c r="W45" s="33"/>
    </row>
    <row r="46" spans="1:23" s="5" customFormat="1" x14ac:dyDescent="0.2">
      <c r="P46" s="110" t="s">
        <v>649</v>
      </c>
      <c r="Q46" s="110"/>
      <c r="S46" s="110" t="s">
        <v>729</v>
      </c>
      <c r="T46" s="110"/>
      <c r="U46" s="110"/>
      <c r="W46" s="21" t="s">
        <v>650</v>
      </c>
    </row>
    <row r="47" spans="1:23" s="5" customFormat="1" x14ac:dyDescent="0.2"/>
    <row r="48" spans="1:23" s="5" customFormat="1" ht="15.75" x14ac:dyDescent="0.2">
      <c r="O48" s="32"/>
      <c r="P48" s="162" t="s">
        <v>736</v>
      </c>
      <c r="Q48" s="162"/>
      <c r="S48" s="166">
        <v>44224</v>
      </c>
      <c r="T48" s="166"/>
      <c r="U48" s="166"/>
    </row>
    <row r="49" spans="16:21" s="5" customFormat="1" x14ac:dyDescent="0.2">
      <c r="P49" s="110" t="s">
        <v>651</v>
      </c>
      <c r="Q49" s="110"/>
      <c r="S49" s="165" t="s">
        <v>652</v>
      </c>
      <c r="T49" s="110"/>
      <c r="U49" s="110"/>
    </row>
  </sheetData>
  <sheetProtection password="E2BC" sheet="1" objects="1" scenarios="1" selectLockedCells="1"/>
  <mergeCells count="12">
    <mergeCell ref="P49:Q49"/>
    <mergeCell ref="S49:U49"/>
    <mergeCell ref="P46:Q46"/>
    <mergeCell ref="S46:U46"/>
    <mergeCell ref="P48:Q48"/>
    <mergeCell ref="S48:U48"/>
    <mergeCell ref="A17:Q17"/>
    <mergeCell ref="A18:Q18"/>
    <mergeCell ref="P45:Q45"/>
    <mergeCell ref="S45:U45"/>
    <mergeCell ref="A44:O44"/>
    <mergeCell ref="A45:O45"/>
  </mergeCells>
  <phoneticPr fontId="4" type="noConversion"/>
  <dataValidations count="2">
    <dataValidation type="date" allowBlank="1" showInputMessage="1" showErrorMessage="1" sqref="S48:U48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27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26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574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566</v>
      </c>
      <c r="P18" s="167" t="s">
        <v>575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576</v>
      </c>
      <c r="Q19" s="10" t="s">
        <v>23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579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586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587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588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589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590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591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592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593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24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25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26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610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566</v>
      </c>
      <c r="P19" s="1" t="s">
        <v>28</v>
      </c>
      <c r="Q19" s="1" t="s">
        <v>29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576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97</v>
      </c>
      <c r="B1" s="69"/>
      <c r="C1" s="69"/>
      <c r="D1" s="68"/>
      <c r="E1" s="69"/>
      <c r="F1" s="69"/>
      <c r="G1" s="69"/>
      <c r="H1" s="69"/>
      <c r="J1" s="70" t="s">
        <v>98</v>
      </c>
      <c r="K1" s="70"/>
      <c r="L1" s="71"/>
      <c r="M1" s="71"/>
      <c r="O1" s="70" t="s">
        <v>99</v>
      </c>
      <c r="P1" s="71"/>
    </row>
    <row r="2" spans="1:16" x14ac:dyDescent="0.2">
      <c r="A2" s="72" t="s">
        <v>100</v>
      </c>
      <c r="B2" s="72" t="s">
        <v>101</v>
      </c>
      <c r="C2" s="72" t="s">
        <v>102</v>
      </c>
      <c r="D2" s="72" t="s">
        <v>103</v>
      </c>
      <c r="E2" s="72" t="s">
        <v>104</v>
      </c>
      <c r="F2" s="72" t="s">
        <v>105</v>
      </c>
      <c r="G2" s="72" t="s">
        <v>106</v>
      </c>
      <c r="H2" s="72" t="s">
        <v>107</v>
      </c>
      <c r="J2" s="73" t="s">
        <v>108</v>
      </c>
      <c r="K2" s="73" t="s">
        <v>110</v>
      </c>
      <c r="L2" s="73" t="s">
        <v>104</v>
      </c>
      <c r="M2" s="73" t="s">
        <v>111</v>
      </c>
      <c r="O2" s="74" t="s">
        <v>112</v>
      </c>
      <c r="P2" s="74" t="s">
        <v>113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0</v>
      </c>
      <c r="F3" s="75"/>
      <c r="G3" s="75"/>
      <c r="H3" s="76">
        <f>SUM(H4:H11,H12,H14,H105,H112,H114,H123,H411,H438,H441,H450)</f>
        <v>0</v>
      </c>
      <c r="J3" s="5" t="s">
        <v>114</v>
      </c>
      <c r="K3" s="5">
        <v>1</v>
      </c>
      <c r="L3" s="5" t="s">
        <v>115</v>
      </c>
      <c r="M3" s="5" t="s">
        <v>12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116</v>
      </c>
      <c r="H4" s="5">
        <f>IF(LEN(P_1)&lt;&gt;0,0,1)</f>
        <v>0</v>
      </c>
      <c r="J4" s="5" t="s">
        <v>117</v>
      </c>
      <c r="K4" s="5">
        <v>2</v>
      </c>
      <c r="L4" s="5" t="s">
        <v>118</v>
      </c>
      <c r="M4" s="5" t="str">
        <f>IF(P_1=0,"Нет данных",P_1)</f>
        <v>МБУ ДО ДЮСШ № 11</v>
      </c>
      <c r="O4" s="77">
        <f ca="1">TODAY()</f>
        <v>44225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119</v>
      </c>
      <c r="H5" s="5">
        <f>IF(LEN(P_2)&lt;&gt;0,0,1)</f>
        <v>0</v>
      </c>
      <c r="J5" s="5" t="s">
        <v>120</v>
      </c>
      <c r="K5" s="5">
        <v>3</v>
      </c>
      <c r="L5" s="5" t="s">
        <v>121</v>
      </c>
      <c r="M5" s="5" t="str">
        <f>IF(P_2=0,"Нет данных",P_2)</f>
        <v>153012, Россия Ивановская область город Иваново ул. Колотилова д. 41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122</v>
      </c>
      <c r="H6" s="5">
        <f>IF(LEN(P_3)&lt;&gt;0,0,1)</f>
        <v>0</v>
      </c>
      <c r="J6" s="5" t="s">
        <v>123</v>
      </c>
      <c r="K6" s="5">
        <v>4</v>
      </c>
      <c r="L6" s="5" t="s">
        <v>124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125</v>
      </c>
      <c r="H7" s="5">
        <f>IF(LEN(P_4)&lt;&gt;0,0,1)</f>
        <v>0</v>
      </c>
      <c r="J7" s="5" t="s">
        <v>126</v>
      </c>
      <c r="K7" s="5">
        <v>5</v>
      </c>
      <c r="L7" s="5" t="s">
        <v>127</v>
      </c>
      <c r="M7" s="5">
        <f>IF(P_4=0,"Нет данных",P_4)</f>
        <v>13700153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128</v>
      </c>
      <c r="H8" s="5">
        <f>IF(LEN(R_1)&lt;&gt;0,0,1)</f>
        <v>0</v>
      </c>
      <c r="J8" s="78" t="s">
        <v>129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130</v>
      </c>
      <c r="H9" s="5">
        <f>IF(LEN(R_2)&lt;&gt;0,0,1)</f>
        <v>0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131</v>
      </c>
      <c r="H10" s="5">
        <f>IF(LEN(R_3)&lt;&gt;0,0,1)</f>
        <v>0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132</v>
      </c>
      <c r="H11" s="5">
        <f>IF(LEN(R_4)&lt;&gt;0,0,1)</f>
        <v>0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134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135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136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137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138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139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140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141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142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143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144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145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146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147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148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149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150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151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152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153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154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155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156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157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158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159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160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161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162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163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164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165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166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167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168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169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170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171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172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173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174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175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176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177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178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179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180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181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182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183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184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185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186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187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188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189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190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191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192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193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194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195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196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197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198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199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200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201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202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203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204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205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206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207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208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209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210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211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212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213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214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215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216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217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218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219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220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221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222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223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224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225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226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227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228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229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230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231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232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233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234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235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236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237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238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239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240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241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242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243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244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245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246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247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248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249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250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251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252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253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254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255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256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257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258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259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260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261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262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263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264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265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266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267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268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269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270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271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272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274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275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276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277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278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279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280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281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282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283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284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285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286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287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288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289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290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291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292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293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294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295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296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297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298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299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300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301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302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303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304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305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314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315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316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317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318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319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320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321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322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323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324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325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326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327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328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329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330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331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332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333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334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335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336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337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338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339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340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341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342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343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344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345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346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347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348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349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350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351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352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353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354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355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356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357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358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359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360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361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362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363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364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365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366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367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368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369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370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371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372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373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374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375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376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377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378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379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380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381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382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383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384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385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386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387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388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389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390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391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392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393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394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395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396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397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398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399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400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401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402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403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404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405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406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407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408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409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410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411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412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413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414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415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416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417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418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419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420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421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422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423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424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425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426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427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428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429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430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431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432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433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434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435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436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437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438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439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440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441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442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443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444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445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446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447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448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449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450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451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452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453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454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455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456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457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458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459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460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461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462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463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464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465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466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467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468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469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470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471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472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473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474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475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476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477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478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479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480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481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482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483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484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485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486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487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488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489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490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491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492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493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494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495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496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497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498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499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500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501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502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503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504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505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506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507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508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509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510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511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512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513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514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515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516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517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518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519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520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521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522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523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524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525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526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527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528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529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530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531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532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533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534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535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536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537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538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539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540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541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542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543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544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307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306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308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309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109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310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311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312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313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545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546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547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548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549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550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551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552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553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554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555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556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557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558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559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560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561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564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562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563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273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133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596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597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565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567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568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22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569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570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0</v>
      </c>
    </row>
    <row r="25" spans="1:16" ht="15.75" x14ac:dyDescent="0.25">
      <c r="A25" s="3" t="s">
        <v>571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0</v>
      </c>
    </row>
    <row r="26" spans="1:16" ht="25.5" x14ac:dyDescent="0.25">
      <c r="A26" s="3" t="s">
        <v>572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573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U26" sqref="U26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598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599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574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582</v>
      </c>
      <c r="Q17" s="156"/>
      <c r="R17" s="156" t="s">
        <v>575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576</v>
      </c>
      <c r="Q18" s="156" t="s">
        <v>585</v>
      </c>
      <c r="R18" s="156" t="s">
        <v>576</v>
      </c>
      <c r="S18" s="156" t="s">
        <v>577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584</v>
      </c>
      <c r="T19" s="1" t="s">
        <v>583</v>
      </c>
      <c r="U19" s="1" t="s">
        <v>75</v>
      </c>
      <c r="V19" s="1" t="s">
        <v>578</v>
      </c>
      <c r="W19" s="1" t="s">
        <v>32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579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1</v>
      </c>
      <c r="Q21" s="8">
        <v>1</v>
      </c>
      <c r="R21" s="8">
        <v>210</v>
      </c>
      <c r="S21" s="8"/>
      <c r="T21" s="8">
        <v>210</v>
      </c>
      <c r="U21" s="8">
        <v>15</v>
      </c>
      <c r="V21" s="8"/>
      <c r="W21" s="8"/>
    </row>
    <row r="22" spans="1:23" ht="25.5" x14ac:dyDescent="0.25">
      <c r="A22" s="7" t="s">
        <v>586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/>
      <c r="Q22" s="8"/>
      <c r="R22" s="8"/>
      <c r="S22" s="8"/>
      <c r="T22" s="8"/>
      <c r="U22" s="8"/>
      <c r="V22" s="8"/>
      <c r="W22" s="8"/>
    </row>
    <row r="23" spans="1:23" ht="15.75" x14ac:dyDescent="0.25">
      <c r="A23" s="7" t="s">
        <v>587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/>
      <c r="Q23" s="8"/>
      <c r="R23" s="8"/>
      <c r="S23" s="8"/>
      <c r="T23" s="8"/>
      <c r="U23" s="8"/>
      <c r="V23" s="8"/>
      <c r="W23" s="8"/>
    </row>
    <row r="24" spans="1:23" ht="15.75" x14ac:dyDescent="0.25">
      <c r="A24" s="7" t="s">
        <v>588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  <c r="Q24" s="8"/>
      <c r="R24" s="8"/>
      <c r="S24" s="8"/>
      <c r="T24" s="8"/>
      <c r="U24" s="8"/>
      <c r="V24" s="8"/>
      <c r="W24" s="8"/>
    </row>
    <row r="25" spans="1:23" ht="15.75" x14ac:dyDescent="0.25">
      <c r="A25" s="7" t="s">
        <v>589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  <c r="Q25" s="8"/>
      <c r="R25" s="8"/>
      <c r="S25" s="8"/>
      <c r="T25" s="8"/>
      <c r="U25" s="8"/>
      <c r="V25" s="8"/>
      <c r="W25" s="8"/>
    </row>
    <row r="26" spans="1:23" ht="15.75" x14ac:dyDescent="0.25">
      <c r="A26" s="7" t="s">
        <v>590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1</v>
      </c>
      <c r="Q26" s="8">
        <v>1</v>
      </c>
      <c r="R26" s="8">
        <v>210</v>
      </c>
      <c r="S26" s="8"/>
      <c r="T26" s="8">
        <v>210</v>
      </c>
      <c r="U26" s="8">
        <v>15</v>
      </c>
      <c r="V26" s="8"/>
      <c r="W26" s="8"/>
    </row>
    <row r="27" spans="1:23" ht="15.75" x14ac:dyDescent="0.25">
      <c r="A27" s="7" t="s">
        <v>591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/>
      <c r="Q27" s="8"/>
      <c r="R27" s="8"/>
      <c r="S27" s="8"/>
      <c r="T27" s="8"/>
      <c r="U27" s="8"/>
      <c r="V27" s="8"/>
      <c r="W27" s="8"/>
    </row>
    <row r="28" spans="1:23" ht="15.75" x14ac:dyDescent="0.25">
      <c r="A28" s="7" t="s">
        <v>592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/>
      <c r="Q28" s="8"/>
      <c r="R28" s="8"/>
      <c r="S28" s="8"/>
      <c r="T28" s="8"/>
      <c r="U28" s="8"/>
      <c r="V28" s="8"/>
      <c r="W28" s="8"/>
    </row>
    <row r="29" spans="1:23" ht="15.75" x14ac:dyDescent="0.25">
      <c r="A29" s="7" t="s">
        <v>593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/>
      <c r="Q29" s="8"/>
      <c r="R29" s="8"/>
      <c r="S29" s="8"/>
      <c r="T29" s="8"/>
      <c r="U29" s="8"/>
      <c r="V29" s="8"/>
      <c r="W29" s="8"/>
    </row>
    <row r="30" spans="1:23" ht="15.75" x14ac:dyDescent="0.25">
      <c r="A30" s="7" t="s">
        <v>580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/>
      <c r="Q30" s="8"/>
      <c r="R30" s="8"/>
      <c r="S30" s="8"/>
      <c r="T30" s="8"/>
      <c r="U30" s="8"/>
      <c r="V30" s="8"/>
      <c r="W30" s="8"/>
    </row>
    <row r="31" spans="1:23" ht="25.5" x14ac:dyDescent="0.25">
      <c r="A31" s="7" t="s">
        <v>581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/>
      <c r="Q31" s="8"/>
      <c r="R31" s="8"/>
      <c r="S31" s="8"/>
      <c r="T31" s="8"/>
      <c r="U31" s="8"/>
      <c r="V31" s="8"/>
      <c r="W31" s="8"/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T22" sqref="T22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71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600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566</v>
      </c>
      <c r="P19" s="10" t="s">
        <v>594</v>
      </c>
      <c r="Q19" s="10" t="s">
        <v>595</v>
      </c>
      <c r="R19" s="10" t="s">
        <v>76</v>
      </c>
      <c r="S19" s="10" t="s">
        <v>90</v>
      </c>
      <c r="T19" s="10" t="s">
        <v>34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576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33</v>
      </c>
      <c r="O22" s="31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70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609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602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603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604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 x14ac:dyDescent="0.25">
      <c r="A23" s="3" t="s">
        <v>605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25.5" x14ac:dyDescent="0.25">
      <c r="A24" s="7" t="s">
        <v>607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</row>
    <row r="25" spans="1:16" ht="15.75" x14ac:dyDescent="0.25">
      <c r="A25" s="7" t="s">
        <v>608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</row>
    <row r="26" spans="1:16" ht="15.75" x14ac:dyDescent="0.25">
      <c r="A26" s="3" t="s">
        <v>77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606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Q26" sqref="Q26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615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616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610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566</v>
      </c>
      <c r="P18" s="156" t="s">
        <v>611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612</v>
      </c>
      <c r="Q19" s="1" t="s">
        <v>613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78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0</v>
      </c>
      <c r="Q21" s="8">
        <v>0</v>
      </c>
    </row>
    <row r="22" spans="1:17" ht="15.75" x14ac:dyDescent="0.25">
      <c r="A22" s="7" t="s">
        <v>79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5</v>
      </c>
      <c r="Q22" s="8">
        <v>4</v>
      </c>
    </row>
    <row r="23" spans="1:17" ht="15.75" x14ac:dyDescent="0.25">
      <c r="A23" s="7" t="s">
        <v>80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169</v>
      </c>
      <c r="Q23" s="8">
        <v>140</v>
      </c>
    </row>
    <row r="24" spans="1:17" ht="15.75" x14ac:dyDescent="0.25">
      <c r="A24" s="7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36</v>
      </c>
      <c r="Q24" s="8">
        <v>21</v>
      </c>
    </row>
    <row r="25" spans="1:17" ht="15.75" x14ac:dyDescent="0.25">
      <c r="A25" s="7" t="s">
        <v>82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0</v>
      </c>
      <c r="Q25" s="8">
        <v>0</v>
      </c>
    </row>
    <row r="26" spans="1:17" ht="15.75" x14ac:dyDescent="0.25">
      <c r="A26" s="7" t="s">
        <v>614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210</v>
      </c>
      <c r="Q26" s="8">
        <v>165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="70" zoomScaleNormal="70" workbookViewId="0">
      <selection activeCell="Z36" sqref="Z36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72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668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610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617</v>
      </c>
      <c r="Q17" s="156" t="s">
        <v>618</v>
      </c>
      <c r="R17" s="159" t="s">
        <v>666</v>
      </c>
      <c r="S17" s="156" t="s">
        <v>94</v>
      </c>
      <c r="T17" s="156" t="s">
        <v>619</v>
      </c>
      <c r="U17" s="156"/>
      <c r="V17" s="156"/>
      <c r="W17" s="156"/>
      <c r="X17" s="156"/>
      <c r="Y17" s="156"/>
      <c r="Z17" s="156"/>
      <c r="AA17" s="156" t="s">
        <v>620</v>
      </c>
      <c r="AB17" s="156"/>
      <c r="AC17" s="156" t="s">
        <v>621</v>
      </c>
      <c r="AD17" s="156"/>
      <c r="AE17" s="156"/>
      <c r="AF17" s="156"/>
      <c r="AG17" s="156"/>
      <c r="AH17" s="156"/>
      <c r="AI17" s="156" t="s">
        <v>36</v>
      </c>
      <c r="AJ17" s="156"/>
      <c r="AK17" s="156"/>
      <c r="AL17" s="156"/>
      <c r="AM17" s="156"/>
      <c r="AN17" s="156" t="s">
        <v>35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622</v>
      </c>
      <c r="U18" s="156"/>
      <c r="V18" s="156" t="s">
        <v>623</v>
      </c>
      <c r="W18" s="156" t="s">
        <v>624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625</v>
      </c>
      <c r="U19" s="1" t="s">
        <v>626</v>
      </c>
      <c r="V19" s="156"/>
      <c r="W19" s="1" t="s">
        <v>627</v>
      </c>
      <c r="X19" s="1" t="s">
        <v>628</v>
      </c>
      <c r="Y19" s="1" t="s">
        <v>629</v>
      </c>
      <c r="Z19" s="1" t="s">
        <v>630</v>
      </c>
      <c r="AA19" s="1" t="s">
        <v>612</v>
      </c>
      <c r="AB19" s="1" t="s">
        <v>655</v>
      </c>
      <c r="AC19" s="1" t="s">
        <v>631</v>
      </c>
      <c r="AD19" s="1" t="s">
        <v>653</v>
      </c>
      <c r="AE19" s="1" t="s">
        <v>632</v>
      </c>
      <c r="AF19" s="1" t="s">
        <v>654</v>
      </c>
      <c r="AG19" s="1" t="s">
        <v>633</v>
      </c>
      <c r="AH19" s="1" t="s">
        <v>634</v>
      </c>
      <c r="AI19" s="1" t="s">
        <v>635</v>
      </c>
      <c r="AJ19" s="1" t="s">
        <v>636</v>
      </c>
      <c r="AK19" s="1" t="s">
        <v>637</v>
      </c>
      <c r="AL19" s="1" t="s">
        <v>638</v>
      </c>
      <c r="AM19" s="1" t="s">
        <v>83</v>
      </c>
      <c r="AN19" s="1" t="s">
        <v>667</v>
      </c>
      <c r="AO19" s="1" t="s">
        <v>639</v>
      </c>
      <c r="AP19" s="1" t="s">
        <v>38</v>
      </c>
      <c r="AQ19" s="1" t="s">
        <v>37</v>
      </c>
      <c r="AR19" s="1" t="s">
        <v>84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656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22</v>
      </c>
      <c r="Q21" s="8">
        <v>1</v>
      </c>
      <c r="R21" s="8">
        <v>16</v>
      </c>
      <c r="S21" s="8">
        <v>13</v>
      </c>
      <c r="T21" s="8">
        <v>6</v>
      </c>
      <c r="U21" s="8">
        <v>16</v>
      </c>
      <c r="V21" s="8">
        <v>16</v>
      </c>
      <c r="W21" s="8">
        <v>0</v>
      </c>
      <c r="X21" s="8">
        <v>3</v>
      </c>
      <c r="Y21" s="8">
        <v>0</v>
      </c>
      <c r="Z21" s="8">
        <v>19</v>
      </c>
      <c r="AA21" s="8">
        <v>6</v>
      </c>
      <c r="AB21" s="8">
        <v>4</v>
      </c>
      <c r="AC21" s="8">
        <v>10</v>
      </c>
      <c r="AD21" s="8">
        <v>2</v>
      </c>
      <c r="AE21" s="8">
        <v>12</v>
      </c>
      <c r="AF21" s="8">
        <v>0</v>
      </c>
      <c r="AG21" s="8"/>
      <c r="AH21" s="8"/>
      <c r="AI21" s="8">
        <v>1</v>
      </c>
      <c r="AJ21" s="8">
        <v>2</v>
      </c>
      <c r="AK21" s="8">
        <v>2</v>
      </c>
      <c r="AL21" s="8">
        <v>4</v>
      </c>
      <c r="AM21" s="8">
        <v>13</v>
      </c>
      <c r="AN21" s="8">
        <v>2</v>
      </c>
      <c r="AO21" s="8">
        <v>5</v>
      </c>
      <c r="AP21" s="8">
        <v>15</v>
      </c>
      <c r="AQ21" s="8">
        <v>2</v>
      </c>
      <c r="AR21" s="8">
        <v>2</v>
      </c>
    </row>
    <row r="22" spans="1:44" ht="30" customHeight="1" x14ac:dyDescent="0.25">
      <c r="A22" s="7" t="s">
        <v>640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3</v>
      </c>
      <c r="Q22" s="8">
        <v>0</v>
      </c>
      <c r="R22" s="8">
        <v>3</v>
      </c>
      <c r="S22" s="8">
        <v>2</v>
      </c>
      <c r="T22" s="8"/>
      <c r="U22" s="8">
        <v>3</v>
      </c>
      <c r="V22" s="8">
        <v>2</v>
      </c>
      <c r="W22" s="8">
        <v>0</v>
      </c>
      <c r="X22" s="8">
        <v>0</v>
      </c>
      <c r="Y22" s="8">
        <v>0</v>
      </c>
      <c r="Z22" s="8">
        <v>3</v>
      </c>
      <c r="AA22" s="8"/>
      <c r="AB22" s="8"/>
      <c r="AC22" s="8">
        <v>3</v>
      </c>
      <c r="AD22" s="8">
        <v>1</v>
      </c>
      <c r="AE22" s="8">
        <v>0</v>
      </c>
      <c r="AF22" s="8">
        <v>0</v>
      </c>
      <c r="AG22" s="8"/>
      <c r="AH22" s="8"/>
      <c r="AI22" s="8">
        <v>0</v>
      </c>
      <c r="AJ22" s="8">
        <v>0</v>
      </c>
      <c r="AK22" s="8">
        <v>0</v>
      </c>
      <c r="AL22" s="8">
        <v>1</v>
      </c>
      <c r="AM22" s="8">
        <v>2</v>
      </c>
      <c r="AN22" s="8">
        <v>0</v>
      </c>
      <c r="AO22" s="8">
        <v>0</v>
      </c>
      <c r="AP22" s="8">
        <v>3</v>
      </c>
      <c r="AQ22" s="8">
        <v>1</v>
      </c>
      <c r="AR22" s="8">
        <v>1</v>
      </c>
    </row>
    <row r="23" spans="1:44" ht="30" customHeight="1" x14ac:dyDescent="0.25">
      <c r="A23" s="7" t="s">
        <v>657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>
        <v>0</v>
      </c>
      <c r="R23" s="8">
        <v>1</v>
      </c>
      <c r="S23" s="8">
        <v>1</v>
      </c>
      <c r="T23" s="8"/>
      <c r="U23" s="8">
        <v>1</v>
      </c>
      <c r="V23" s="8">
        <v>0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1</v>
      </c>
      <c r="AD23" s="8">
        <v>0</v>
      </c>
      <c r="AE23" s="8">
        <v>0</v>
      </c>
      <c r="AF23" s="8">
        <v>0</v>
      </c>
      <c r="AG23" s="8"/>
      <c r="AH23" s="8"/>
      <c r="AI23" s="8">
        <v>0</v>
      </c>
      <c r="AJ23" s="8">
        <v>0</v>
      </c>
      <c r="AK23" s="8">
        <v>0</v>
      </c>
      <c r="AL23" s="8">
        <v>0</v>
      </c>
      <c r="AM23" s="8">
        <v>1</v>
      </c>
      <c r="AN23" s="8">
        <v>0</v>
      </c>
      <c r="AO23" s="8">
        <v>0</v>
      </c>
      <c r="AP23" s="8">
        <v>1</v>
      </c>
      <c r="AQ23" s="8">
        <v>0</v>
      </c>
      <c r="AR23" s="8">
        <v>0</v>
      </c>
    </row>
    <row r="24" spans="1:44" ht="20.100000000000001" customHeight="1" x14ac:dyDescent="0.25">
      <c r="A24" s="7" t="s">
        <v>658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2</v>
      </c>
      <c r="Q24" s="8">
        <v>0</v>
      </c>
      <c r="R24" s="8">
        <v>2</v>
      </c>
      <c r="S24" s="8">
        <v>1</v>
      </c>
      <c r="T24" s="8"/>
      <c r="U24" s="8">
        <v>2</v>
      </c>
      <c r="V24" s="8">
        <v>2</v>
      </c>
      <c r="W24" s="8">
        <v>0</v>
      </c>
      <c r="X24" s="8">
        <v>0</v>
      </c>
      <c r="Y24" s="8">
        <v>0</v>
      </c>
      <c r="Z24" s="8">
        <v>2</v>
      </c>
      <c r="AA24" s="8">
        <v>0</v>
      </c>
      <c r="AB24" s="8">
        <v>0</v>
      </c>
      <c r="AC24" s="8">
        <v>2</v>
      </c>
      <c r="AD24" s="8">
        <v>1</v>
      </c>
      <c r="AE24" s="8">
        <v>0</v>
      </c>
      <c r="AF24" s="8">
        <v>0</v>
      </c>
      <c r="AG24" s="8"/>
      <c r="AH24" s="8"/>
      <c r="AI24" s="8">
        <v>0</v>
      </c>
      <c r="AJ24" s="8">
        <v>0</v>
      </c>
      <c r="AK24" s="8">
        <v>0</v>
      </c>
      <c r="AL24" s="8">
        <v>1</v>
      </c>
      <c r="AM24" s="8">
        <v>1</v>
      </c>
      <c r="AN24" s="8">
        <v>0</v>
      </c>
      <c r="AO24" s="8">
        <v>0</v>
      </c>
      <c r="AP24" s="8">
        <v>2</v>
      </c>
      <c r="AQ24" s="8">
        <v>1</v>
      </c>
      <c r="AR24" s="8">
        <v>1</v>
      </c>
    </row>
    <row r="25" spans="1:44" ht="20.100000000000001" customHeight="1" x14ac:dyDescent="0.25">
      <c r="A25" s="7" t="s">
        <v>641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20.100000000000001" customHeight="1" x14ac:dyDescent="0.25">
      <c r="A26" s="7" t="s">
        <v>642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20.100000000000001" customHeight="1" x14ac:dyDescent="0.25">
      <c r="A27" s="7" t="s">
        <v>659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5</v>
      </c>
      <c r="Q27" s="8">
        <v>0</v>
      </c>
      <c r="R27" s="8">
        <v>5</v>
      </c>
      <c r="S27" s="8">
        <v>3</v>
      </c>
      <c r="T27" s="8"/>
      <c r="U27" s="8">
        <v>5</v>
      </c>
      <c r="V27" s="8">
        <v>3</v>
      </c>
      <c r="W27" s="8">
        <v>0</v>
      </c>
      <c r="X27" s="8">
        <v>3</v>
      </c>
      <c r="Y27" s="8">
        <v>0</v>
      </c>
      <c r="Z27" s="8">
        <v>2</v>
      </c>
      <c r="AA27" s="8">
        <v>0</v>
      </c>
      <c r="AB27" s="8">
        <v>0</v>
      </c>
      <c r="AC27" s="8">
        <v>2</v>
      </c>
      <c r="AD27" s="8">
        <v>1</v>
      </c>
      <c r="AE27" s="8">
        <v>3</v>
      </c>
      <c r="AF27" s="8">
        <v>0</v>
      </c>
      <c r="AG27" s="8"/>
      <c r="AH27" s="8"/>
      <c r="AI27" s="8">
        <v>0</v>
      </c>
      <c r="AJ27" s="8">
        <v>0</v>
      </c>
      <c r="AK27" s="8">
        <v>1</v>
      </c>
      <c r="AL27" s="8">
        <v>2</v>
      </c>
      <c r="AM27" s="8">
        <v>2</v>
      </c>
      <c r="AN27" s="8">
        <v>0</v>
      </c>
      <c r="AO27" s="8">
        <v>3</v>
      </c>
      <c r="AP27" s="8">
        <v>2</v>
      </c>
      <c r="AQ27" s="8">
        <v>1</v>
      </c>
      <c r="AR27" s="8">
        <v>1</v>
      </c>
    </row>
    <row r="28" spans="1:44" ht="30" customHeight="1" x14ac:dyDescent="0.25">
      <c r="A28" s="24" t="s">
        <v>660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20.100000000000001" customHeight="1" x14ac:dyDescent="0.25">
      <c r="A29" s="3" t="s">
        <v>661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20.100000000000001" customHeight="1" x14ac:dyDescent="0.25">
      <c r="A30" s="3" t="s">
        <v>662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20.100000000000001" customHeight="1" x14ac:dyDescent="0.25">
      <c r="A31" s="3" t="s">
        <v>643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20.100000000000001" customHeight="1" x14ac:dyDescent="0.25">
      <c r="A32" s="25" t="s">
        <v>663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>
        <v>5</v>
      </c>
      <c r="Q32" s="8">
        <v>0</v>
      </c>
      <c r="R32" s="8">
        <v>5</v>
      </c>
      <c r="S32" s="8">
        <v>3</v>
      </c>
      <c r="T32" s="8"/>
      <c r="U32" s="8">
        <v>5</v>
      </c>
      <c r="V32" s="8">
        <v>3</v>
      </c>
      <c r="W32" s="8">
        <v>0</v>
      </c>
      <c r="X32" s="8">
        <v>3</v>
      </c>
      <c r="Y32" s="8">
        <v>0</v>
      </c>
      <c r="Z32" s="8">
        <v>2</v>
      </c>
      <c r="AA32" s="8">
        <v>0</v>
      </c>
      <c r="AB32" s="8">
        <v>0</v>
      </c>
      <c r="AC32" s="8">
        <v>2</v>
      </c>
      <c r="AD32" s="8">
        <v>1</v>
      </c>
      <c r="AE32" s="8">
        <v>3</v>
      </c>
      <c r="AF32" s="8">
        <v>0</v>
      </c>
      <c r="AG32" s="8"/>
      <c r="AH32" s="8"/>
      <c r="AI32" s="8">
        <v>0</v>
      </c>
      <c r="AJ32" s="8">
        <v>0</v>
      </c>
      <c r="AK32" s="8">
        <v>1</v>
      </c>
      <c r="AL32" s="8">
        <v>2</v>
      </c>
      <c r="AM32" s="8">
        <v>2</v>
      </c>
      <c r="AN32" s="8">
        <v>0</v>
      </c>
      <c r="AO32" s="8">
        <v>3</v>
      </c>
      <c r="AP32" s="8">
        <v>2</v>
      </c>
      <c r="AQ32" s="8">
        <v>1</v>
      </c>
      <c r="AR32" s="8">
        <v>1</v>
      </c>
    </row>
    <row r="33" spans="1:44" ht="20.100000000000001" customHeight="1" x14ac:dyDescent="0.25">
      <c r="A33" s="25" t="s">
        <v>664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20.100000000000001" customHeight="1" x14ac:dyDescent="0.25">
      <c r="A34" s="26" t="s">
        <v>644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20.100000000000001" customHeight="1" x14ac:dyDescent="0.25">
      <c r="A35" s="7" t="s">
        <v>665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ht="20.100000000000001" customHeight="1" x14ac:dyDescent="0.25">
      <c r="A36" s="7" t="s">
        <v>645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14</v>
      </c>
      <c r="Q36" s="8">
        <v>1</v>
      </c>
      <c r="R36" s="8">
        <v>8</v>
      </c>
      <c r="S36" s="8">
        <v>8</v>
      </c>
      <c r="T36" s="8">
        <v>6</v>
      </c>
      <c r="U36" s="8">
        <v>8</v>
      </c>
      <c r="V36" s="8">
        <v>11</v>
      </c>
      <c r="W36" s="8">
        <v>0</v>
      </c>
      <c r="X36" s="8">
        <v>0</v>
      </c>
      <c r="Y36" s="8">
        <v>0</v>
      </c>
      <c r="Z36" s="8">
        <v>14</v>
      </c>
      <c r="AA36" s="8">
        <v>6</v>
      </c>
      <c r="AB36" s="8">
        <v>4</v>
      </c>
      <c r="AC36" s="8">
        <v>5</v>
      </c>
      <c r="AD36" s="8">
        <v>0</v>
      </c>
      <c r="AE36" s="8">
        <v>9</v>
      </c>
      <c r="AF36" s="8">
        <v>0</v>
      </c>
      <c r="AG36" s="8"/>
      <c r="AH36" s="8"/>
      <c r="AI36" s="8">
        <v>1</v>
      </c>
      <c r="AJ36" s="8">
        <v>2</v>
      </c>
      <c r="AK36" s="8">
        <v>1</v>
      </c>
      <c r="AL36" s="8">
        <v>1</v>
      </c>
      <c r="AM36" s="8">
        <v>9</v>
      </c>
      <c r="AN36" s="8">
        <v>2</v>
      </c>
      <c r="AO36" s="8">
        <v>2</v>
      </c>
      <c r="AP36" s="8">
        <v>10</v>
      </c>
      <c r="AQ36" s="8">
        <v>0</v>
      </c>
      <c r="AR36" s="8">
        <v>0</v>
      </c>
    </row>
    <row r="37" spans="1:44" ht="60" customHeight="1" x14ac:dyDescent="0.25">
      <c r="A37" s="17" t="s">
        <v>669</v>
      </c>
      <c r="O37" s="18">
        <v>17</v>
      </c>
      <c r="P37" s="8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646</v>
      </c>
      <c r="O38" s="18">
        <v>18</v>
      </c>
      <c r="P38" s="8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647</v>
      </c>
      <c r="O39" s="18">
        <v>19</v>
      </c>
      <c r="P39" s="8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648</v>
      </c>
      <c r="O40" s="18">
        <v>20</v>
      </c>
      <c r="P40" s="8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91</v>
      </c>
      <c r="O41" s="18">
        <v>21</v>
      </c>
      <c r="P41" s="8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92</v>
      </c>
      <c r="O42" s="18">
        <v>22</v>
      </c>
      <c r="P42" s="8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  <mergeCell ref="P15:AB15"/>
    <mergeCell ref="P16:AB16"/>
    <mergeCell ref="S17:S19"/>
    <mergeCell ref="R17:R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35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17" workbookViewId="0">
      <selection activeCell="P86" sqref="P86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93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40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610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671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3</v>
      </c>
    </row>
    <row r="22" spans="1:16" ht="15.75" x14ac:dyDescent="0.25">
      <c r="A22" s="7" t="s">
        <v>672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2586</v>
      </c>
    </row>
    <row r="23" spans="1:16" ht="15.75" x14ac:dyDescent="0.25">
      <c r="A23" s="7" t="s">
        <v>41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0</v>
      </c>
    </row>
    <row r="24" spans="1:16" ht="15.75" x14ac:dyDescent="0.25">
      <c r="A24" s="7" t="s">
        <v>673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0</v>
      </c>
    </row>
    <row r="25" spans="1:16" ht="15.75" x14ac:dyDescent="0.25">
      <c r="A25" s="7" t="s">
        <v>42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43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674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675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1</v>
      </c>
    </row>
    <row r="29" spans="1:16" ht="15.75" x14ac:dyDescent="0.25">
      <c r="A29" s="7" t="s">
        <v>676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 x14ac:dyDescent="0.25">
      <c r="A30" s="7" t="s">
        <v>677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678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 x14ac:dyDescent="0.25">
      <c r="A32" s="7" t="s">
        <v>44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45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679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680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46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681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682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683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47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0</v>
      </c>
    </row>
    <row r="41" spans="1:16" ht="15.75" x14ac:dyDescent="0.25">
      <c r="A41" s="7" t="s">
        <v>48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 x14ac:dyDescent="0.25">
      <c r="A42" s="7" t="s">
        <v>684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1</v>
      </c>
    </row>
    <row r="43" spans="1:16" ht="15.75" x14ac:dyDescent="0.25">
      <c r="A43" s="7" t="s">
        <v>685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1</v>
      </c>
    </row>
    <row r="44" spans="1:16" ht="15.75" x14ac:dyDescent="0.25">
      <c r="A44" s="7" t="s">
        <v>686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685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687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0</v>
      </c>
    </row>
    <row r="47" spans="1:16" ht="25.5" x14ac:dyDescent="0.25">
      <c r="A47" s="7" t="s">
        <v>688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 x14ac:dyDescent="0.25">
      <c r="A48" s="7" t="s">
        <v>689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 x14ac:dyDescent="0.25">
      <c r="A49" s="7" t="s">
        <v>690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 x14ac:dyDescent="0.25">
      <c r="A50" s="7" t="s">
        <v>49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 x14ac:dyDescent="0.25">
      <c r="A51" s="7" t="s">
        <v>87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691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50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1</v>
      </c>
    </row>
    <row r="54" spans="1:16" ht="25.5" x14ac:dyDescent="0.25">
      <c r="A54" s="7" t="s">
        <v>51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692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52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6</v>
      </c>
    </row>
    <row r="57" spans="1:16" ht="25.5" x14ac:dyDescent="0.25">
      <c r="A57" s="7" t="s">
        <v>693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3</v>
      </c>
    </row>
    <row r="58" spans="1:16" ht="15.75" x14ac:dyDescent="0.25">
      <c r="A58" s="7" t="s">
        <v>694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0</v>
      </c>
    </row>
    <row r="59" spans="1:16" ht="15.75" x14ac:dyDescent="0.25">
      <c r="A59" s="7" t="s">
        <v>53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0</v>
      </c>
    </row>
    <row r="60" spans="1:16" ht="25.5" x14ac:dyDescent="0.25">
      <c r="A60" s="7" t="s">
        <v>54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0</v>
      </c>
    </row>
    <row r="61" spans="1:16" ht="15.75" x14ac:dyDescent="0.25">
      <c r="A61" s="7" t="s">
        <v>55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1</v>
      </c>
    </row>
    <row r="62" spans="1:16" ht="25.5" x14ac:dyDescent="0.25">
      <c r="A62" s="7" t="s">
        <v>56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0</v>
      </c>
    </row>
    <row r="63" spans="1:16" ht="15.75" x14ac:dyDescent="0.25">
      <c r="A63" s="7" t="s">
        <v>695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696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0</v>
      </c>
    </row>
    <row r="65" spans="1:16" ht="15.75" x14ac:dyDescent="0.25">
      <c r="A65" s="7" t="s">
        <v>697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1</v>
      </c>
    </row>
    <row r="66" spans="1:16" ht="15.75" x14ac:dyDescent="0.25">
      <c r="A66" s="7" t="s">
        <v>698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57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0</v>
      </c>
    </row>
    <row r="68" spans="1:16" ht="15.75" x14ac:dyDescent="0.25">
      <c r="A68" s="7" t="s">
        <v>58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1</v>
      </c>
    </row>
    <row r="69" spans="1:16" ht="15.75" x14ac:dyDescent="0.25">
      <c r="A69" s="7" t="s">
        <v>59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0</v>
      </c>
    </row>
    <row r="70" spans="1:16" ht="15.75" x14ac:dyDescent="0.25">
      <c r="A70" s="7" t="s">
        <v>60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61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6</v>
      </c>
    </row>
    <row r="72" spans="1:16" ht="25.5" x14ac:dyDescent="0.25">
      <c r="A72" s="7" t="s">
        <v>62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0</v>
      </c>
    </row>
    <row r="73" spans="1:16" ht="15.75" x14ac:dyDescent="0.25">
      <c r="A73" s="7" t="s">
        <v>699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700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63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701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 x14ac:dyDescent="0.25">
      <c r="A77" s="7" t="s">
        <v>64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1</v>
      </c>
    </row>
    <row r="78" spans="1:16" ht="15.75" x14ac:dyDescent="0.25">
      <c r="A78" s="7" t="s">
        <v>702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703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 x14ac:dyDescent="0.25">
      <c r="A80" s="7" t="s">
        <v>704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1</v>
      </c>
    </row>
    <row r="81" spans="1:16" ht="15.75" x14ac:dyDescent="0.25">
      <c r="A81" s="67" t="s">
        <v>65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10</v>
      </c>
    </row>
    <row r="82" spans="1:16" ht="15.75" x14ac:dyDescent="0.25">
      <c r="A82" s="7" t="s">
        <v>88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0</v>
      </c>
    </row>
    <row r="83" spans="1:16" ht="15.75" x14ac:dyDescent="0.25">
      <c r="A83" s="7" t="s">
        <v>705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1</v>
      </c>
    </row>
    <row r="84" spans="1:16" ht="15.75" x14ac:dyDescent="0.25">
      <c r="A84" s="7" t="s">
        <v>706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1</v>
      </c>
    </row>
    <row r="85" spans="1:16" ht="15.75" customHeight="1" x14ac:dyDescent="0.25">
      <c r="A85" s="7" t="s">
        <v>66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89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3" sqref="P23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73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74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707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>
        <v>12468</v>
      </c>
    </row>
    <row r="22" spans="1:16" ht="15.75" x14ac:dyDescent="0.25">
      <c r="A22" s="7" t="s">
        <v>708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>
        <v>12468</v>
      </c>
    </row>
    <row r="23" spans="1:16" ht="15.75" x14ac:dyDescent="0.25">
      <c r="A23" s="7" t="s">
        <v>709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>
        <v>0</v>
      </c>
    </row>
    <row r="24" spans="1:16" ht="25.5" x14ac:dyDescent="0.25">
      <c r="A24" s="7" t="s">
        <v>710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0</v>
      </c>
    </row>
    <row r="25" spans="1:16" ht="15.75" x14ac:dyDescent="0.25">
      <c r="A25" s="7" t="s">
        <v>711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0</v>
      </c>
    </row>
    <row r="26" spans="1:16" ht="15.75" x14ac:dyDescent="0.25">
      <c r="A26" s="7" t="s">
        <v>712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</row>
    <row r="27" spans="1:16" ht="15.75" x14ac:dyDescent="0.25">
      <c r="A27" s="7" t="s">
        <v>713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</row>
    <row r="28" spans="1:16" ht="15.75" x14ac:dyDescent="0.25">
      <c r="A28" s="7" t="s">
        <v>714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0</v>
      </c>
    </row>
    <row r="29" spans="1:16" ht="15.75" x14ac:dyDescent="0.25">
      <c r="A29" s="7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2012-08-08T09:31:46Z</cp:lastPrinted>
  <dcterms:created xsi:type="dcterms:W3CDTF">2009-09-17T07:17:02Z</dcterms:created>
  <dcterms:modified xsi:type="dcterms:W3CDTF">2021-01-29T09:53:44Z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